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nu.arukaev\Downloads\"/>
    </mc:Choice>
  </mc:AlternateContent>
  <xr:revisionPtr revIDLastSave="0" documentId="13_ncr:1_{CFD3FACF-78C7-404A-9CCA-E4E7A3C061E6}" xr6:coauthVersionLast="47" xr6:coauthVersionMax="47" xr10:uidLastSave="{00000000-0000-0000-0000-000000000000}"/>
  <bookViews>
    <workbookView xWindow="-110" yWindow="-110" windowWidth="19420" windowHeight="10300" xr2:uid="{00000000-000D-0000-FFFF-FFFF00000000}"/>
  </bookViews>
  <sheets>
    <sheet name="Pakkumuse vorm"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1" i="1" l="1"/>
  <c r="P25" i="1"/>
  <c r="I41" i="1"/>
  <c r="P11" i="1" l="1"/>
  <c r="Q11" i="1" s="1"/>
  <c r="P12" i="1"/>
  <c r="Q12" i="1" s="1"/>
  <c r="P13" i="1"/>
  <c r="P14" i="1"/>
  <c r="Q14" i="1" s="1"/>
  <c r="P15" i="1"/>
  <c r="Q15" i="1" s="1"/>
  <c r="P16" i="1"/>
  <c r="Q16" i="1" s="1"/>
  <c r="P17" i="1"/>
  <c r="P18" i="1"/>
  <c r="Q18" i="1" s="1"/>
  <c r="P19" i="1"/>
  <c r="Q19" i="1" s="1"/>
  <c r="P20" i="1"/>
  <c r="Q20" i="1" s="1"/>
  <c r="P21" i="1"/>
  <c r="P22" i="1"/>
  <c r="Q22" i="1" s="1"/>
  <c r="P23" i="1"/>
  <c r="Q23" i="1" s="1"/>
  <c r="P24" i="1"/>
  <c r="Q24" i="1" s="1"/>
  <c r="P26" i="1"/>
  <c r="Q26" i="1" s="1"/>
  <c r="P27" i="1"/>
  <c r="Q27" i="1" s="1"/>
  <c r="P28" i="1"/>
  <c r="Q28" i="1" s="1"/>
  <c r="P29" i="1"/>
  <c r="P30" i="1"/>
  <c r="P31" i="1"/>
  <c r="Q31" i="1" s="1"/>
  <c r="P32" i="1"/>
  <c r="Q32" i="1" s="1"/>
  <c r="P33" i="1"/>
  <c r="P34" i="1"/>
  <c r="P35" i="1"/>
  <c r="Q35" i="1" s="1"/>
  <c r="P36" i="1"/>
  <c r="Q36" i="1" s="1"/>
  <c r="P37" i="1"/>
  <c r="P38" i="1"/>
  <c r="Q38" i="1" s="1"/>
  <c r="P10" i="1"/>
  <c r="Q10" i="1" s="1"/>
  <c r="Q30" i="1"/>
  <c r="Q17" i="1"/>
  <c r="Q13" i="1"/>
  <c r="Q21" i="1"/>
  <c r="Q25" i="1"/>
  <c r="Q29" i="1"/>
  <c r="Q33" i="1"/>
  <c r="Q34" i="1"/>
  <c r="Q37" i="1"/>
  <c r="I38" i="1"/>
  <c r="I11" i="1"/>
  <c r="I12" i="1"/>
  <c r="I13" i="1"/>
  <c r="I14" i="1"/>
  <c r="I15" i="1"/>
  <c r="I16" i="1"/>
  <c r="I17" i="1"/>
  <c r="I18" i="1"/>
  <c r="I19" i="1"/>
  <c r="I20" i="1"/>
  <c r="I21" i="1"/>
  <c r="I22" i="1"/>
  <c r="I23" i="1"/>
  <c r="I24" i="1"/>
  <c r="I25" i="1"/>
  <c r="I26" i="1"/>
  <c r="I27" i="1"/>
  <c r="I28" i="1"/>
  <c r="J28" i="1" s="1"/>
  <c r="I29" i="1"/>
  <c r="I30" i="1"/>
  <c r="I31" i="1"/>
  <c r="I32" i="1"/>
  <c r="I33" i="1"/>
  <c r="I34" i="1"/>
  <c r="I35" i="1"/>
  <c r="I36" i="1"/>
  <c r="I37" i="1"/>
  <c r="I10" i="1"/>
  <c r="J10" i="1" s="1"/>
  <c r="J11" i="1" l="1"/>
  <c r="J12" i="1"/>
  <c r="J13" i="1"/>
  <c r="J14" i="1"/>
  <c r="J15" i="1"/>
  <c r="J16" i="1"/>
  <c r="J17" i="1"/>
  <c r="J18" i="1"/>
  <c r="J19" i="1"/>
  <c r="J20" i="1"/>
  <c r="J21" i="1"/>
  <c r="J22" i="1"/>
  <c r="J23" i="1"/>
  <c r="J24" i="1"/>
  <c r="J25" i="1"/>
  <c r="J26" i="1"/>
  <c r="J27" i="1"/>
  <c r="J29" i="1"/>
  <c r="J30" i="1"/>
  <c r="J31" i="1"/>
  <c r="J32" i="1"/>
  <c r="J33" i="1"/>
  <c r="J34" i="1"/>
  <c r="J35" i="1"/>
  <c r="J36" i="1"/>
  <c r="J37" i="1"/>
  <c r="J38" i="1"/>
</calcChain>
</file>

<file path=xl/sharedStrings.xml><?xml version="1.0" encoding="utf-8"?>
<sst xmlns="http://schemas.openxmlformats.org/spreadsheetml/2006/main" count="92" uniqueCount="64">
  <si>
    <t>Pos.nr</t>
  </si>
  <si>
    <t>tk</t>
  </si>
  <si>
    <t>Kauba nimetus</t>
  </si>
  <si>
    <t>Näidisostukorv</t>
  </si>
  <si>
    <t>Ühik</t>
  </si>
  <si>
    <t>Kogus</t>
  </si>
  <si>
    <t>Saaremaa Vesi naturaalne joogivesi 0,5l plastikpudel</t>
  </si>
  <si>
    <t>Värska Originaal mineraalvesi 0,5l plastikpudel</t>
  </si>
  <si>
    <t>Coca-Cola 0,5l plastikpudel</t>
  </si>
  <si>
    <t>Fanta apelsinimaitseline 0,5l plastikpudel</t>
  </si>
  <si>
    <t>Sprite sidruni-laimi 0,5l plastikpudel</t>
  </si>
  <si>
    <t>Monster Energy energiajook 0,5l purk</t>
  </si>
  <si>
    <t>Geisha piimašokolaadibatoon 37g</t>
  </si>
  <si>
    <t>Tupla Maxi šokolaadibatoon 50g</t>
  </si>
  <si>
    <t>Pakkuja poolt pakutava juurdehindluse %</t>
  </si>
  <si>
    <t>BALSNACK juustu-sibula leivad või küüslauguleivad 80g</t>
  </si>
  <si>
    <t>Coca-Cola Zero 0,5l plastikpudel</t>
  </si>
  <si>
    <t>Maapähkel soolatud röstitud 200g</t>
  </si>
  <si>
    <t>Rakvere õllesigar 120g</t>
  </si>
  <si>
    <t>pakume</t>
  </si>
  <si>
    <t>ei paku</t>
  </si>
  <si>
    <t>2. Juurdehindluse protsendimäär tuleb esitada täpsusega mitte rohkem kui 2 kohta peale koma.</t>
  </si>
  <si>
    <t xml:space="preserve">3. Toodete hinnad ei sisalda pandiga koormatud pakendite panti. </t>
  </si>
  <si>
    <t>160 ml kohvijoogi hind (180 ml tass/tops), eur (ühesuuruse tassiga/topsiga kohvijookidel on üks hind-peab sisaldama nii piima/piimapulbrit jm lisasid). Kui pakkuja müüb suurema/väiksema tassiga/topsiga kohvijooki, siis selle 1 ml hind ei või samuti ületada pakutud 160 ml kohvijoogi 1 ml hinda.</t>
  </si>
  <si>
    <t>4. Hankija on sisestanud pakkumuse vormi tabelisse arvutusvalemid toote lõppkasutajale müügihinna ülempiiri määramiseks, kuid pakkuja kontrollib ja vastutab nende valemite korrektsuse eest. Aritmeetiliste vigade avastamisel toimib hankija vastavalt RHS § 117 lg 3.</t>
  </si>
  <si>
    <t>6. Pakkumuse vormis ridade või veergude lisamine või kustutamine ja muutmisele mittekuuluva sisu muutmine on keelatud.</t>
  </si>
  <si>
    <t>Aura kergelt gaseeritud sidruni- või muu maitseline vesi 1,5l plastikpudel</t>
  </si>
  <si>
    <t>Pai smuuti erinevad maitsed 280 ml</t>
  </si>
  <si>
    <t>Kalevi šokolaad (erinevad sh tume ja tervete metspähklitega) 100g</t>
  </si>
  <si>
    <t>KALEV pähkleid sisaldav batoon, erinevad maitsed, 40-44g</t>
  </si>
  <si>
    <t>PIK-NIK juustupulgad 140g</t>
  </si>
  <si>
    <t>Mentos Fruit või Fanta maitsega nätsukomm 38g</t>
  </si>
  <si>
    <t>TAFFEL salsamaitseline vm maitseline pähkel 140g</t>
  </si>
  <si>
    <t>Kalevi küpsis klassikaline jm maitsed 163-180 g</t>
  </si>
  <si>
    <t>Toote baashind (Selver, Maxima, Prisma ja Rimi e-poodide keskmine)</t>
  </si>
  <si>
    <t>Pringles kartulikrõps koore-sibula 165-200g</t>
  </si>
  <si>
    <t>1. Pakkuja kohustub täitma kollased lahtrid ja kannab nende väärtused ka riigihangete registri hindamiskriteeriumite vormile.</t>
  </si>
  <si>
    <t>Pakkumuse vorm (osa 2 - Tapa sõdurikodu müügipunkt)</t>
  </si>
  <si>
    <t>Ritter SPORT šokolaad 100g erinevad maitsed</t>
  </si>
  <si>
    <t>Šokolaadivahvel Kinder Bueno, 43g</t>
  </si>
  <si>
    <t>Estrella kartulikrõpsud erinevad maitsed 180g</t>
  </si>
  <si>
    <t>CORNY BIG müslibatoon erinevad maitsed 50g</t>
  </si>
  <si>
    <t>TIC TAC mint või orange 18 g</t>
  </si>
  <si>
    <t>Šokolaad Kismet, 55g</t>
  </si>
  <si>
    <t>Selver 31.01.24</t>
  </si>
  <si>
    <t>LORENZ soolakõrsikud, 75g</t>
  </si>
  <si>
    <t>Maxima 31.01.24</t>
  </si>
  <si>
    <t>Prisma 31.01.24</t>
  </si>
  <si>
    <t>Rimi 31.01.24</t>
  </si>
  <si>
    <t>Jenkki närimiskumm 90-100 g suhkuruvaba erinevad maitsed</t>
  </si>
  <si>
    <t>5.  Juhul kui pakkuja soovib pakkuda mõne veerus B nimetatud kauba asemele samaväärset  kaupa, täidab ta vastava rea sinisega märgitud lahtrid. Baashinna (veerus N) määrab pakkuja vähemalt kolme Eestis tegutseva ja vähemalt 8 kauplust ning e-poodi omava jaemüüja vastava toote hindade aritmeetlise keskmisena (sarnaselt tulbas I toodule). Arvestuse aluseks olevad hinnad peavad olema kehtinud vähemalt hanke avaldamise ja pakkumuste esitamise kuupäevade vahelisel ajal. Pakkuja peab baashinna koostamise aluste õigsuse tõendamiseks esitama hankijale vajadusel iga jaemüüja vastava toote hinna kuupäeva täpsusega. Kauba samaväärsuse tõendamise kohustus lasub samuti pakkujal.</t>
  </si>
  <si>
    <t>Pakkuja nimi:Aneira OÜ</t>
  </si>
  <si>
    <t>Pakkuja registrikood:12837499</t>
  </si>
  <si>
    <t>Selver</t>
  </si>
  <si>
    <t>Prisma</t>
  </si>
  <si>
    <t>Rimi</t>
  </si>
  <si>
    <t>Coop</t>
  </si>
  <si>
    <t>Barbora</t>
  </si>
  <si>
    <t>Toote max müügihind müügipunktis alates 01.03.2026</t>
  </si>
  <si>
    <t>Toote baashinna arvutus 20.02.2026</t>
  </si>
  <si>
    <t>Toote max müügihind müügipunktis lepingu sõlmides 2024</t>
  </si>
  <si>
    <t>Toote baashind 20.02.2026</t>
  </si>
  <si>
    <t>THI muutus 5,9% alates juuni 2024 kuni jaan 2026</t>
  </si>
  <si>
    <t>üür alates 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</si>
</sst>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charset val="186"/>
      <scheme val="minor"/>
    </font>
    <font>
      <sz val="11"/>
      <name val="Calibri"/>
      <family val="2"/>
      <charset val="186"/>
      <scheme val="minor"/>
    </font>
    <font>
      <b/>
      <sz val="11"/>
      <name val="Calibri"/>
      <family val="2"/>
      <charset val="186"/>
      <scheme val="minor"/>
    </font>
    <font>
      <sz val="11"/>
      <color rgb="FF0070C0"/>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1" fillId="0" borderId="0" xfId="0" applyFont="1"/>
    <xf numFmtId="0" fontId="1" fillId="0" borderId="1" xfId="0" applyFont="1" applyBorder="1" applyAlignment="1">
      <alignment wrapText="1"/>
    </xf>
    <xf numFmtId="0" fontId="1" fillId="0" borderId="0" xfId="0" applyFont="1" applyAlignment="1">
      <alignment horizontal="left"/>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0" fontId="1" fillId="0" borderId="1" xfId="0" applyFont="1" applyBorder="1"/>
    <xf numFmtId="0" fontId="1" fillId="2" borderId="1" xfId="0" applyFont="1" applyFill="1" applyBorder="1"/>
    <xf numFmtId="2" fontId="1" fillId="0" borderId="1" xfId="0" applyNumberFormat="1" applyFont="1" applyBorder="1"/>
    <xf numFmtId="2" fontId="2" fillId="0" borderId="0" xfId="0" applyNumberFormat="1" applyFont="1"/>
    <xf numFmtId="0" fontId="1" fillId="0" borderId="1" xfId="0" applyFont="1" applyBorder="1" applyAlignment="1" applyProtection="1">
      <alignment vertical="center" readingOrder="1"/>
      <protection locked="0"/>
    </xf>
    <xf numFmtId="0" fontId="1" fillId="0" borderId="0" xfId="0" applyFont="1" applyAlignment="1">
      <alignment wrapText="1"/>
    </xf>
    <xf numFmtId="2"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xf>
    <xf numFmtId="2" fontId="2" fillId="2" borderId="1" xfId="0" applyNumberFormat="1" applyFont="1" applyFill="1" applyBorder="1" applyAlignment="1">
      <alignment horizontal="center" vertical="center" wrapText="1"/>
    </xf>
    <xf numFmtId="0" fontId="1" fillId="0" borderId="0" xfId="0" applyFont="1" applyAlignment="1">
      <alignment wrapText="1"/>
    </xf>
    <xf numFmtId="2" fontId="2" fillId="0" borderId="1" xfId="0" applyNumberFormat="1" applyFont="1" applyBorder="1"/>
    <xf numFmtId="2" fontId="2" fillId="0" borderId="1" xfId="0" applyNumberFormat="1" applyFont="1" applyBorder="1" applyAlignment="1">
      <alignment horizontal="center" vertical="center" wrapText="1"/>
    </xf>
    <xf numFmtId="2" fontId="1" fillId="2" borderId="1" xfId="0" applyNumberFormat="1" applyFont="1" applyFill="1" applyBorder="1"/>
    <xf numFmtId="4" fontId="1" fillId="4" borderId="1" xfId="0" applyNumberFormat="1" applyFont="1" applyFill="1" applyBorder="1"/>
    <xf numFmtId="4" fontId="2" fillId="3" borderId="1" xfId="0" applyNumberFormat="1" applyFont="1" applyFill="1" applyBorder="1"/>
    <xf numFmtId="4" fontId="1" fillId="3" borderId="1" xfId="0" applyNumberFormat="1" applyFont="1" applyFill="1" applyBorder="1"/>
    <xf numFmtId="0" fontId="1" fillId="0" borderId="1" xfId="0" applyFont="1" applyFill="1" applyBorder="1"/>
    <xf numFmtId="2" fontId="1" fillId="0" borderId="1" xfId="0" applyNumberFormat="1" applyFont="1" applyFill="1" applyBorder="1"/>
    <xf numFmtId="164" fontId="1" fillId="0" borderId="1" xfId="0" applyNumberFormat="1" applyFont="1" applyBorder="1" applyAlignment="1">
      <alignment horizontal="left"/>
    </xf>
    <xf numFmtId="0" fontId="1" fillId="0" borderId="1" xfId="0" applyFont="1" applyBorder="1" applyAlignment="1">
      <alignment horizontal="left"/>
    </xf>
    <xf numFmtId="0" fontId="1" fillId="0" borderId="0" xfId="0" applyFont="1" applyAlignment="1">
      <alignment wrapText="1"/>
    </xf>
    <xf numFmtId="0" fontId="0" fillId="0" borderId="0" xfId="0" applyAlignment="1">
      <alignment wrapText="1"/>
    </xf>
    <xf numFmtId="0" fontId="2" fillId="0" borderId="0" xfId="0" applyFont="1" applyAlignment="1">
      <alignment horizontal="left"/>
    </xf>
    <xf numFmtId="0" fontId="1" fillId="0" borderId="0" xfId="0" applyFont="1" applyAlignment="1">
      <alignment horizontal="left"/>
    </xf>
    <xf numFmtId="0" fontId="3" fillId="0" borderId="0" xfId="0" applyFont="1" applyAlignment="1">
      <alignment horizontal="left"/>
    </xf>
    <xf numFmtId="0" fontId="1" fillId="2" borderId="2" xfId="0" applyFont="1" applyFill="1" applyBorder="1" applyAlignment="1">
      <alignment horizontal="center" vertical="top" wrapText="1"/>
    </xf>
    <xf numFmtId="0" fontId="0" fillId="2" borderId="2"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438728</xdr:colOff>
      <xdr:row>42</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204364" y="14801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t-EE" sz="1100"/>
        </a:p>
      </xdr:txBody>
    </xdr:sp>
    <xdr:clientData/>
  </xdr:oneCellAnchor>
  <xdr:twoCellAnchor>
    <xdr:from>
      <xdr:col>9</xdr:col>
      <xdr:colOff>914400</xdr:colOff>
      <xdr:row>0</xdr:row>
      <xdr:rowOff>107294</xdr:rowOff>
    </xdr:from>
    <xdr:to>
      <xdr:col>16</xdr:col>
      <xdr:colOff>800100</xdr:colOff>
      <xdr:row>4</xdr:row>
      <xdr:rowOff>116416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089900" y="107294"/>
          <a:ext cx="4447117" cy="72878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Lisa</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Teenuse osutamise ja varakasutuse lepingu </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Calibri" panose="020F0502020204030204" pitchFamily="34" charset="0"/>
              <a:ea typeface="Times New Roman" panose="02020603050405020304" pitchFamily="18" charset="0"/>
            </a:rPr>
            <a:t>„Tapa sõdurikodu müügipunkt” (viitenumber 272841) muudatus 2 </a:t>
          </a:r>
          <a:r>
            <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juurde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Q53"/>
  <sheetViews>
    <sheetView tabSelected="1" view="pageLayout" zoomScale="60" zoomScaleNormal="76" zoomScalePageLayoutView="60" workbookViewId="0">
      <selection activeCell="K43" sqref="K43"/>
    </sheetView>
  </sheetViews>
  <sheetFormatPr defaultColWidth="9.1796875" defaultRowHeight="14.5" x14ac:dyDescent="0.35"/>
  <cols>
    <col min="1" max="1" width="7.453125" style="1" customWidth="1"/>
    <col min="2" max="2" width="62.1796875" style="1" customWidth="1"/>
    <col min="3" max="3" width="6.54296875" style="1" customWidth="1"/>
    <col min="4" max="4" width="7.1796875" style="1" customWidth="1"/>
    <col min="5" max="8" width="9" style="1" hidden="1" customWidth="1"/>
    <col min="9" max="9" width="16.81640625" style="1" customWidth="1"/>
    <col min="10" max="10" width="14.453125" style="1" customWidth="1"/>
    <col min="11" max="11" width="9.453125" style="1" customWidth="1"/>
    <col min="12" max="12" width="7" style="1" customWidth="1"/>
    <col min="13" max="13" width="6.7265625" style="1" bestFit="1" customWidth="1"/>
    <col min="14" max="14" width="6.81640625" style="1" customWidth="1"/>
    <col min="15" max="15" width="9.453125" style="1" customWidth="1"/>
    <col min="16" max="16" width="10.90625" style="1" customWidth="1"/>
    <col min="17" max="17" width="13.26953125" style="1" customWidth="1"/>
    <col min="18" max="16384" width="9.1796875" style="1"/>
  </cols>
  <sheetData>
    <row r="3" spans="1:17" x14ac:dyDescent="0.35">
      <c r="A3" s="28" t="s">
        <v>37</v>
      </c>
      <c r="B3" s="28"/>
    </row>
    <row r="4" spans="1:17" x14ac:dyDescent="0.35">
      <c r="A4" s="29" t="s">
        <v>3</v>
      </c>
      <c r="B4" s="29"/>
    </row>
    <row r="6" spans="1:17" x14ac:dyDescent="0.35">
      <c r="A6" s="30" t="s">
        <v>51</v>
      </c>
      <c r="B6" s="30"/>
    </row>
    <row r="7" spans="1:17" x14ac:dyDescent="0.35">
      <c r="A7" s="30" t="s">
        <v>52</v>
      </c>
      <c r="B7" s="30"/>
    </row>
    <row r="8" spans="1:17" x14ac:dyDescent="0.35">
      <c r="K8" s="31" t="s">
        <v>59</v>
      </c>
      <c r="L8" s="31"/>
      <c r="M8" s="31"/>
      <c r="N8" s="31"/>
      <c r="O8" s="31"/>
      <c r="P8" s="32"/>
    </row>
    <row r="9" spans="1:17" ht="72.5" x14ac:dyDescent="0.35">
      <c r="A9" s="12" t="s">
        <v>0</v>
      </c>
      <c r="B9" s="12" t="s">
        <v>2</v>
      </c>
      <c r="C9" s="12" t="s">
        <v>4</v>
      </c>
      <c r="D9" s="12" t="s">
        <v>5</v>
      </c>
      <c r="E9" s="12" t="s">
        <v>44</v>
      </c>
      <c r="F9" s="12" t="s">
        <v>46</v>
      </c>
      <c r="G9" s="12" t="s">
        <v>47</v>
      </c>
      <c r="H9" s="12" t="s">
        <v>48</v>
      </c>
      <c r="I9" s="12" t="s">
        <v>34</v>
      </c>
      <c r="J9" s="17" t="s">
        <v>60</v>
      </c>
      <c r="K9" s="13" t="s">
        <v>53</v>
      </c>
      <c r="L9" s="13" t="s">
        <v>54</v>
      </c>
      <c r="M9" s="13" t="s">
        <v>55</v>
      </c>
      <c r="N9" s="13" t="s">
        <v>56</v>
      </c>
      <c r="O9" s="13" t="s">
        <v>57</v>
      </c>
      <c r="P9" s="12" t="s">
        <v>61</v>
      </c>
      <c r="Q9" s="14" t="s">
        <v>58</v>
      </c>
    </row>
    <row r="10" spans="1:17" x14ac:dyDescent="0.35">
      <c r="A10" s="4">
        <v>1</v>
      </c>
      <c r="B10" s="10" t="s">
        <v>6</v>
      </c>
      <c r="C10" s="4" t="s">
        <v>1</v>
      </c>
      <c r="D10" s="4">
        <v>1</v>
      </c>
      <c r="E10" s="4">
        <v>0.52</v>
      </c>
      <c r="F10" s="4">
        <v>0.46</v>
      </c>
      <c r="G10" s="4">
        <v>0.4</v>
      </c>
      <c r="H10" s="4">
        <v>0.39</v>
      </c>
      <c r="I10" s="5">
        <f>AVERAGE(E10:H10)</f>
        <v>0.4425</v>
      </c>
      <c r="J10" s="16">
        <f>(I10*$C$40%)+I10</f>
        <v>0.31417499999999998</v>
      </c>
      <c r="K10" s="22">
        <v>0.53</v>
      </c>
      <c r="L10" s="22">
        <v>0.52</v>
      </c>
      <c r="M10" s="22">
        <v>0.55000000000000004</v>
      </c>
      <c r="N10" s="22">
        <v>0.62</v>
      </c>
      <c r="O10" s="23">
        <v>0.53</v>
      </c>
      <c r="P10" s="19">
        <f>AVERAGE(K10:O10)</f>
        <v>0.55000000000000004</v>
      </c>
      <c r="Q10" s="20">
        <f>P10*0.71</f>
        <v>0.39050000000000001</v>
      </c>
    </row>
    <row r="11" spans="1:17" x14ac:dyDescent="0.35">
      <c r="A11" s="4">
        <v>2</v>
      </c>
      <c r="B11" s="10" t="s">
        <v>7</v>
      </c>
      <c r="C11" s="4" t="s">
        <v>1</v>
      </c>
      <c r="D11" s="4">
        <v>1</v>
      </c>
      <c r="E11" s="4">
        <v>0.93</v>
      </c>
      <c r="F11" s="4">
        <v>0.97</v>
      </c>
      <c r="G11" s="4">
        <v>0.86</v>
      </c>
      <c r="H11" s="4">
        <v>0.99</v>
      </c>
      <c r="I11" s="5">
        <f t="shared" ref="I11:I37" si="0">AVERAGE(E11:H11)</f>
        <v>0.9375</v>
      </c>
      <c r="J11" s="16">
        <f t="shared" ref="J11:J38" si="1">(I11*$C$40%)+I11</f>
        <v>0.66562500000000002</v>
      </c>
      <c r="K11" s="22">
        <v>0.97</v>
      </c>
      <c r="L11" s="22">
        <v>0.95</v>
      </c>
      <c r="M11" s="22">
        <v>1.05</v>
      </c>
      <c r="N11" s="22">
        <v>1.0900000000000001</v>
      </c>
      <c r="O11" s="23">
        <v>0.97</v>
      </c>
      <c r="P11" s="19">
        <f t="shared" ref="P11:P38" si="2">AVERAGE(K11:O11)</f>
        <v>1.0059999999999998</v>
      </c>
      <c r="Q11" s="20">
        <f t="shared" ref="Q11:Q38" si="3">P11*0.71</f>
        <v>0.71425999999999978</v>
      </c>
    </row>
    <row r="12" spans="1:17" x14ac:dyDescent="0.35">
      <c r="A12" s="4">
        <v>3</v>
      </c>
      <c r="B12" s="10" t="s">
        <v>26</v>
      </c>
      <c r="C12" s="4" t="s">
        <v>1</v>
      </c>
      <c r="D12" s="4">
        <v>1</v>
      </c>
      <c r="E12" s="4">
        <v>0.84</v>
      </c>
      <c r="F12" s="4">
        <v>0.88</v>
      </c>
      <c r="G12" s="4">
        <v>0.8</v>
      </c>
      <c r="H12" s="4">
        <v>0.85</v>
      </c>
      <c r="I12" s="5">
        <f t="shared" si="0"/>
        <v>0.84250000000000003</v>
      </c>
      <c r="J12" s="16">
        <f t="shared" si="1"/>
        <v>0.59817500000000001</v>
      </c>
      <c r="K12" s="22">
        <v>0.8</v>
      </c>
      <c r="L12" s="22"/>
      <c r="M12" s="22">
        <v>0.89</v>
      </c>
      <c r="N12" s="22">
        <v>0.95</v>
      </c>
      <c r="O12" s="23">
        <v>0.8</v>
      </c>
      <c r="P12" s="19">
        <f t="shared" si="2"/>
        <v>0.85999999999999988</v>
      </c>
      <c r="Q12" s="20">
        <f t="shared" si="3"/>
        <v>0.61059999999999992</v>
      </c>
    </row>
    <row r="13" spans="1:17" x14ac:dyDescent="0.35">
      <c r="A13" s="4">
        <v>4</v>
      </c>
      <c r="B13" s="10" t="s">
        <v>8</v>
      </c>
      <c r="C13" s="4" t="s">
        <v>1</v>
      </c>
      <c r="D13" s="4">
        <v>1</v>
      </c>
      <c r="E13" s="4">
        <v>1.19</v>
      </c>
      <c r="F13" s="4">
        <v>1.1100000000000001</v>
      </c>
      <c r="G13" s="4">
        <v>1.01</v>
      </c>
      <c r="H13" s="4">
        <v>1.25</v>
      </c>
      <c r="I13" s="5">
        <f t="shared" si="0"/>
        <v>1.1399999999999999</v>
      </c>
      <c r="J13" s="16">
        <f t="shared" si="1"/>
        <v>0.8093999999999999</v>
      </c>
      <c r="K13" s="22">
        <v>1.27</v>
      </c>
      <c r="L13" s="22">
        <v>1.19</v>
      </c>
      <c r="M13" s="22">
        <v>1.29</v>
      </c>
      <c r="N13" s="22">
        <v>1.35</v>
      </c>
      <c r="O13" s="23">
        <v>1.25</v>
      </c>
      <c r="P13" s="19">
        <f t="shared" si="2"/>
        <v>1.27</v>
      </c>
      <c r="Q13" s="20">
        <f t="shared" si="3"/>
        <v>0.90169999999999995</v>
      </c>
    </row>
    <row r="14" spans="1:17" x14ac:dyDescent="0.35">
      <c r="A14" s="4">
        <v>5</v>
      </c>
      <c r="B14" s="10" t="s">
        <v>16</v>
      </c>
      <c r="C14" s="4" t="s">
        <v>1</v>
      </c>
      <c r="D14" s="4">
        <v>1</v>
      </c>
      <c r="E14" s="4">
        <v>1.19</v>
      </c>
      <c r="F14" s="4">
        <v>1.1100000000000001</v>
      </c>
      <c r="G14" s="4">
        <v>1.01</v>
      </c>
      <c r="H14" s="4">
        <v>1.25</v>
      </c>
      <c r="I14" s="5">
        <f t="shared" si="0"/>
        <v>1.1399999999999999</v>
      </c>
      <c r="J14" s="16">
        <f t="shared" si="1"/>
        <v>0.8093999999999999</v>
      </c>
      <c r="K14" s="22">
        <v>1.27</v>
      </c>
      <c r="L14" s="22">
        <v>1.19</v>
      </c>
      <c r="M14" s="22">
        <v>1.29</v>
      </c>
      <c r="N14" s="22">
        <v>1.35</v>
      </c>
      <c r="O14" s="23">
        <v>1.25</v>
      </c>
      <c r="P14" s="19">
        <f t="shared" si="2"/>
        <v>1.27</v>
      </c>
      <c r="Q14" s="20">
        <f t="shared" si="3"/>
        <v>0.90169999999999995</v>
      </c>
    </row>
    <row r="15" spans="1:17" x14ac:dyDescent="0.35">
      <c r="A15" s="4">
        <v>6</v>
      </c>
      <c r="B15" s="10" t="s">
        <v>9</v>
      </c>
      <c r="C15" s="4" t="s">
        <v>1</v>
      </c>
      <c r="D15" s="4">
        <v>1</v>
      </c>
      <c r="E15" s="4">
        <v>0.99</v>
      </c>
      <c r="F15" s="4">
        <v>1.1100000000000001</v>
      </c>
      <c r="G15" s="4">
        <v>1.01</v>
      </c>
      <c r="H15" s="4">
        <v>1.25</v>
      </c>
      <c r="I15" s="5">
        <f t="shared" si="0"/>
        <v>1.0900000000000001</v>
      </c>
      <c r="J15" s="16">
        <f t="shared" si="1"/>
        <v>0.77390000000000003</v>
      </c>
      <c r="K15" s="22">
        <v>1.27</v>
      </c>
      <c r="L15" s="22">
        <v>1.18</v>
      </c>
      <c r="M15" s="22">
        <v>1.25</v>
      </c>
      <c r="N15" s="22">
        <v>1.35</v>
      </c>
      <c r="O15" s="23">
        <v>1.25</v>
      </c>
      <c r="P15" s="19">
        <f t="shared" si="2"/>
        <v>1.2600000000000002</v>
      </c>
      <c r="Q15" s="20">
        <f t="shared" si="3"/>
        <v>0.89460000000000017</v>
      </c>
    </row>
    <row r="16" spans="1:17" x14ac:dyDescent="0.35">
      <c r="A16" s="4">
        <v>7</v>
      </c>
      <c r="B16" s="10" t="s">
        <v>10</v>
      </c>
      <c r="C16" s="4" t="s">
        <v>1</v>
      </c>
      <c r="D16" s="4">
        <v>1</v>
      </c>
      <c r="E16" s="4">
        <v>1.0900000000000001</v>
      </c>
      <c r="F16" s="4">
        <v>1.1100000000000001</v>
      </c>
      <c r="G16" s="4">
        <v>1.01</v>
      </c>
      <c r="H16" s="4">
        <v>1.25</v>
      </c>
      <c r="I16" s="5">
        <f t="shared" si="0"/>
        <v>1.115</v>
      </c>
      <c r="J16" s="16">
        <f t="shared" si="1"/>
        <v>0.79164999999999996</v>
      </c>
      <c r="K16" s="22">
        <v>1.27</v>
      </c>
      <c r="L16" s="22">
        <v>1.18</v>
      </c>
      <c r="M16" s="22">
        <v>1.27</v>
      </c>
      <c r="N16" s="22">
        <v>1.35</v>
      </c>
      <c r="O16" s="23">
        <v>1.25</v>
      </c>
      <c r="P16" s="19">
        <f t="shared" si="2"/>
        <v>1.264</v>
      </c>
      <c r="Q16" s="20">
        <f t="shared" si="3"/>
        <v>0.89744000000000002</v>
      </c>
    </row>
    <row r="17" spans="1:17" x14ac:dyDescent="0.35">
      <c r="A17" s="4">
        <v>8</v>
      </c>
      <c r="B17" s="10" t="s">
        <v>11</v>
      </c>
      <c r="C17" s="4" t="s">
        <v>1</v>
      </c>
      <c r="D17" s="4">
        <v>1</v>
      </c>
      <c r="E17" s="4">
        <v>1.65</v>
      </c>
      <c r="F17" s="4">
        <v>1.68</v>
      </c>
      <c r="G17" s="4">
        <v>1.48</v>
      </c>
      <c r="H17" s="4">
        <v>1.69</v>
      </c>
      <c r="I17" s="5">
        <f t="shared" si="0"/>
        <v>1.625</v>
      </c>
      <c r="J17" s="16">
        <f t="shared" si="1"/>
        <v>1.1537500000000001</v>
      </c>
      <c r="K17" s="22">
        <v>1.69</v>
      </c>
      <c r="L17" s="22">
        <v>1.65</v>
      </c>
      <c r="M17" s="22">
        <v>1.75</v>
      </c>
      <c r="N17" s="22">
        <v>1.79</v>
      </c>
      <c r="O17" s="23">
        <v>1.69</v>
      </c>
      <c r="P17" s="19">
        <f t="shared" si="2"/>
        <v>1.714</v>
      </c>
      <c r="Q17" s="20">
        <f t="shared" si="3"/>
        <v>1.2169399999999999</v>
      </c>
    </row>
    <row r="18" spans="1:17" x14ac:dyDescent="0.35">
      <c r="A18" s="4">
        <v>9</v>
      </c>
      <c r="B18" s="10" t="s">
        <v>27</v>
      </c>
      <c r="C18" s="4" t="s">
        <v>1</v>
      </c>
      <c r="D18" s="4">
        <v>1</v>
      </c>
      <c r="E18" s="4">
        <v>1.99</v>
      </c>
      <c r="F18" s="4">
        <v>2.15</v>
      </c>
      <c r="G18" s="4">
        <v>2.02</v>
      </c>
      <c r="H18" s="4">
        <v>2.15</v>
      </c>
      <c r="I18" s="5">
        <f t="shared" si="0"/>
        <v>2.0775000000000001</v>
      </c>
      <c r="J18" s="16">
        <f t="shared" si="1"/>
        <v>1.475025</v>
      </c>
      <c r="K18" s="22">
        <v>1.99</v>
      </c>
      <c r="L18" s="22">
        <v>1.98</v>
      </c>
      <c r="M18" s="22">
        <v>2.0499999999999998</v>
      </c>
      <c r="N18" s="22">
        <v>2.09</v>
      </c>
      <c r="O18" s="23">
        <v>2.02</v>
      </c>
      <c r="P18" s="19">
        <f t="shared" si="2"/>
        <v>2.0259999999999998</v>
      </c>
      <c r="Q18" s="20">
        <f t="shared" si="3"/>
        <v>1.4384599999999998</v>
      </c>
    </row>
    <row r="19" spans="1:17" x14ac:dyDescent="0.35">
      <c r="A19" s="4">
        <v>10</v>
      </c>
      <c r="B19" s="10" t="s">
        <v>38</v>
      </c>
      <c r="C19" s="4" t="s">
        <v>1</v>
      </c>
      <c r="D19" s="4">
        <v>1</v>
      </c>
      <c r="E19" s="4">
        <v>2.29</v>
      </c>
      <c r="F19" s="4">
        <v>2.39</v>
      </c>
      <c r="G19" s="4">
        <v>2.23</v>
      </c>
      <c r="H19" s="4">
        <v>2.35</v>
      </c>
      <c r="I19" s="5">
        <f t="shared" si="0"/>
        <v>2.3149999999999999</v>
      </c>
      <c r="J19" s="16">
        <f t="shared" si="1"/>
        <v>1.6436500000000001</v>
      </c>
      <c r="K19" s="22">
        <v>3.39</v>
      </c>
      <c r="L19" s="22">
        <v>2.95</v>
      </c>
      <c r="M19" s="22">
        <v>3.39</v>
      </c>
      <c r="N19" s="22"/>
      <c r="O19" s="23">
        <v>3.09</v>
      </c>
      <c r="P19" s="19">
        <f t="shared" si="2"/>
        <v>3.2050000000000001</v>
      </c>
      <c r="Q19" s="20">
        <f t="shared" si="3"/>
        <v>2.27555</v>
      </c>
    </row>
    <row r="20" spans="1:17" x14ac:dyDescent="0.35">
      <c r="A20" s="4">
        <v>11</v>
      </c>
      <c r="B20" s="10" t="s">
        <v>39</v>
      </c>
      <c r="C20" s="4" t="s">
        <v>1</v>
      </c>
      <c r="D20" s="4">
        <v>1</v>
      </c>
      <c r="E20" s="4">
        <v>1.1499999999999999</v>
      </c>
      <c r="F20" s="4">
        <v>0.9</v>
      </c>
      <c r="G20" s="4">
        <v>0.86</v>
      </c>
      <c r="H20" s="4">
        <v>0.89</v>
      </c>
      <c r="I20" s="5">
        <f t="shared" si="0"/>
        <v>0.95</v>
      </c>
      <c r="J20" s="16">
        <f t="shared" si="1"/>
        <v>0.67449999999999999</v>
      </c>
      <c r="K20" s="22">
        <v>1.55</v>
      </c>
      <c r="L20" s="22"/>
      <c r="M20" s="22"/>
      <c r="N20" s="22">
        <v>1.55</v>
      </c>
      <c r="O20" s="23">
        <v>1.45</v>
      </c>
      <c r="P20" s="19">
        <f t="shared" si="2"/>
        <v>1.5166666666666666</v>
      </c>
      <c r="Q20" s="20">
        <f t="shared" si="3"/>
        <v>1.0768333333333333</v>
      </c>
    </row>
    <row r="21" spans="1:17" x14ac:dyDescent="0.35">
      <c r="A21" s="4">
        <v>12</v>
      </c>
      <c r="B21" s="10" t="s">
        <v>43</v>
      </c>
      <c r="C21" s="4" t="s">
        <v>1</v>
      </c>
      <c r="D21" s="4">
        <v>1</v>
      </c>
      <c r="E21" s="4">
        <v>0.99</v>
      </c>
      <c r="F21" s="4">
        <v>0.9</v>
      </c>
      <c r="G21" s="4">
        <v>0.91</v>
      </c>
      <c r="H21" s="4">
        <v>0.89</v>
      </c>
      <c r="I21" s="5">
        <f t="shared" si="0"/>
        <v>0.9225000000000001</v>
      </c>
      <c r="J21" s="16">
        <f t="shared" si="1"/>
        <v>0.65497500000000008</v>
      </c>
      <c r="K21" s="22">
        <v>1.29</v>
      </c>
      <c r="L21" s="22">
        <v>1.08</v>
      </c>
      <c r="M21" s="22">
        <v>0.95</v>
      </c>
      <c r="N21" s="22">
        <v>1.35</v>
      </c>
      <c r="O21" s="23"/>
      <c r="P21" s="19">
        <f t="shared" si="2"/>
        <v>1.1675</v>
      </c>
      <c r="Q21" s="20">
        <f t="shared" si="3"/>
        <v>0.82892499999999991</v>
      </c>
    </row>
    <row r="22" spans="1:17" x14ac:dyDescent="0.35">
      <c r="A22" s="4">
        <v>13</v>
      </c>
      <c r="B22" s="10" t="s">
        <v>12</v>
      </c>
      <c r="C22" s="4" t="s">
        <v>1</v>
      </c>
      <c r="D22" s="4">
        <v>1</v>
      </c>
      <c r="E22" s="4">
        <v>0.89</v>
      </c>
      <c r="F22" s="4">
        <v>0.97</v>
      </c>
      <c r="G22" s="4">
        <v>0.85</v>
      </c>
      <c r="H22" s="4">
        <v>0.97</v>
      </c>
      <c r="I22" s="5">
        <f t="shared" si="0"/>
        <v>0.91999999999999993</v>
      </c>
      <c r="J22" s="16">
        <f t="shared" si="1"/>
        <v>0.6532</v>
      </c>
      <c r="K22" s="22">
        <v>1.19</v>
      </c>
      <c r="L22" s="22">
        <v>1.05</v>
      </c>
      <c r="M22" s="22">
        <v>1.0900000000000001</v>
      </c>
      <c r="N22" s="22">
        <v>1.29</v>
      </c>
      <c r="O22" s="23">
        <v>1.0900000000000001</v>
      </c>
      <c r="P22" s="19">
        <f t="shared" si="2"/>
        <v>1.1419999999999999</v>
      </c>
      <c r="Q22" s="20">
        <f t="shared" si="3"/>
        <v>0.81081999999999987</v>
      </c>
    </row>
    <row r="23" spans="1:17" x14ac:dyDescent="0.35">
      <c r="A23" s="4">
        <v>14</v>
      </c>
      <c r="B23" s="10" t="s">
        <v>28</v>
      </c>
      <c r="C23" s="4" t="s">
        <v>1</v>
      </c>
      <c r="D23" s="4">
        <v>1</v>
      </c>
      <c r="E23" s="4">
        <v>1.79</v>
      </c>
      <c r="F23" s="4">
        <v>1.75</v>
      </c>
      <c r="G23" s="4">
        <v>1.92</v>
      </c>
      <c r="H23" s="4">
        <v>1.75</v>
      </c>
      <c r="I23" s="5">
        <f t="shared" si="0"/>
        <v>1.8025</v>
      </c>
      <c r="J23" s="16">
        <f t="shared" si="1"/>
        <v>1.2797749999999999</v>
      </c>
      <c r="K23" s="22">
        <v>2.94</v>
      </c>
      <c r="L23" s="22">
        <v>2.85</v>
      </c>
      <c r="M23" s="22">
        <v>2.95</v>
      </c>
      <c r="N23" s="22">
        <v>2.95</v>
      </c>
      <c r="O23" s="23">
        <v>2.89</v>
      </c>
      <c r="P23" s="19">
        <f t="shared" si="2"/>
        <v>2.9160000000000004</v>
      </c>
      <c r="Q23" s="20">
        <f t="shared" si="3"/>
        <v>2.07036</v>
      </c>
    </row>
    <row r="24" spans="1:17" x14ac:dyDescent="0.35">
      <c r="A24" s="4">
        <v>15</v>
      </c>
      <c r="B24" s="10" t="s">
        <v>13</v>
      </c>
      <c r="C24" s="4" t="s">
        <v>1</v>
      </c>
      <c r="D24" s="4">
        <v>1</v>
      </c>
      <c r="E24" s="4">
        <v>0.99</v>
      </c>
      <c r="F24" s="4">
        <v>1.07</v>
      </c>
      <c r="G24" s="4">
        <v>1.21</v>
      </c>
      <c r="H24" s="4">
        <v>1.05</v>
      </c>
      <c r="I24" s="5">
        <f t="shared" si="0"/>
        <v>1.08</v>
      </c>
      <c r="J24" s="16">
        <f t="shared" si="1"/>
        <v>0.76680000000000015</v>
      </c>
      <c r="K24" s="22">
        <v>0.99</v>
      </c>
      <c r="L24" s="22">
        <v>1.1499999999999999</v>
      </c>
      <c r="M24" s="22">
        <v>0.99</v>
      </c>
      <c r="N24" s="22">
        <v>1.39</v>
      </c>
      <c r="O24" s="23">
        <v>0.99</v>
      </c>
      <c r="P24" s="19">
        <f t="shared" si="2"/>
        <v>1.1019999999999999</v>
      </c>
      <c r="Q24" s="20">
        <f t="shared" si="3"/>
        <v>0.78241999999999989</v>
      </c>
    </row>
    <row r="25" spans="1:17" x14ac:dyDescent="0.35">
      <c r="A25" s="4">
        <v>16</v>
      </c>
      <c r="B25" s="10" t="s">
        <v>31</v>
      </c>
      <c r="C25" s="4" t="s">
        <v>1</v>
      </c>
      <c r="D25" s="4">
        <v>1</v>
      </c>
      <c r="E25" s="4">
        <v>0.95</v>
      </c>
      <c r="F25" s="4">
        <v>0.9</v>
      </c>
      <c r="G25" s="4">
        <v>0.97</v>
      </c>
      <c r="H25" s="4">
        <v>0.89</v>
      </c>
      <c r="I25" s="5">
        <f t="shared" si="0"/>
        <v>0.9275000000000001</v>
      </c>
      <c r="J25" s="16">
        <f t="shared" si="1"/>
        <v>0.65852500000000003</v>
      </c>
      <c r="K25" s="22">
        <v>0.98</v>
      </c>
      <c r="L25" s="22">
        <v>0.88</v>
      </c>
      <c r="M25" s="22">
        <v>0.99</v>
      </c>
      <c r="N25" s="22">
        <v>0.99</v>
      </c>
      <c r="O25" s="23">
        <v>0.97</v>
      </c>
      <c r="P25" s="19">
        <f>AVERAGE(K25:O25)</f>
        <v>0.96199999999999997</v>
      </c>
      <c r="Q25" s="20">
        <f t="shared" si="3"/>
        <v>0.68301999999999996</v>
      </c>
    </row>
    <row r="26" spans="1:17" x14ac:dyDescent="0.35">
      <c r="A26" s="4">
        <v>17</v>
      </c>
      <c r="B26" s="10" t="s">
        <v>49</v>
      </c>
      <c r="C26" s="4" t="s">
        <v>1</v>
      </c>
      <c r="D26" s="4">
        <v>1</v>
      </c>
      <c r="E26" s="4">
        <v>3.08</v>
      </c>
      <c r="F26" s="4"/>
      <c r="G26" s="4">
        <v>3.45</v>
      </c>
      <c r="H26" s="4">
        <v>3.09</v>
      </c>
      <c r="I26" s="5">
        <f t="shared" si="0"/>
        <v>3.206666666666667</v>
      </c>
      <c r="J26" s="16">
        <f t="shared" si="1"/>
        <v>2.2767333333333335</v>
      </c>
      <c r="K26" s="22">
        <v>3.13</v>
      </c>
      <c r="L26" s="22">
        <v>3.88</v>
      </c>
      <c r="M26" s="22">
        <v>2.99</v>
      </c>
      <c r="N26" s="22">
        <v>3.15</v>
      </c>
      <c r="O26" s="23"/>
      <c r="P26" s="19">
        <f t="shared" si="2"/>
        <v>3.2875000000000001</v>
      </c>
      <c r="Q26" s="20">
        <f t="shared" si="3"/>
        <v>2.3341249999999998</v>
      </c>
    </row>
    <row r="27" spans="1:17" x14ac:dyDescent="0.35">
      <c r="A27" s="4">
        <v>18</v>
      </c>
      <c r="B27" s="10" t="s">
        <v>42</v>
      </c>
      <c r="C27" s="4" t="s">
        <v>1</v>
      </c>
      <c r="D27" s="4">
        <v>1</v>
      </c>
      <c r="E27" s="4">
        <v>0.85</v>
      </c>
      <c r="F27" s="4">
        <v>0.8</v>
      </c>
      <c r="G27" s="4"/>
      <c r="H27" s="4">
        <v>0.82</v>
      </c>
      <c r="I27" s="5">
        <f t="shared" si="0"/>
        <v>0.82333333333333325</v>
      </c>
      <c r="J27" s="16">
        <f t="shared" si="1"/>
        <v>0.58456666666666668</v>
      </c>
      <c r="K27" s="22">
        <v>0.99</v>
      </c>
      <c r="L27" s="22">
        <v>0.85</v>
      </c>
      <c r="M27" s="22">
        <v>0.99</v>
      </c>
      <c r="N27" s="22">
        <v>0.99</v>
      </c>
      <c r="O27" s="23">
        <v>0.99</v>
      </c>
      <c r="P27" s="19">
        <f t="shared" si="2"/>
        <v>0.96200000000000008</v>
      </c>
      <c r="Q27" s="20">
        <f t="shared" si="3"/>
        <v>0.68302000000000007</v>
      </c>
    </row>
    <row r="28" spans="1:17" x14ac:dyDescent="0.35">
      <c r="A28" s="4">
        <v>19</v>
      </c>
      <c r="B28" s="10" t="s">
        <v>45</v>
      </c>
      <c r="C28" s="4" t="s">
        <v>1</v>
      </c>
      <c r="D28" s="4">
        <v>1</v>
      </c>
      <c r="E28" s="4">
        <v>0.85</v>
      </c>
      <c r="F28" s="4">
        <v>0.8</v>
      </c>
      <c r="G28" s="4">
        <v>0.86</v>
      </c>
      <c r="H28" s="4">
        <v>1.05</v>
      </c>
      <c r="I28" s="5">
        <f t="shared" si="0"/>
        <v>0.8899999999999999</v>
      </c>
      <c r="J28" s="16">
        <f t="shared" si="1"/>
        <v>0.63189999999999991</v>
      </c>
      <c r="K28" s="22">
        <v>0.86</v>
      </c>
      <c r="L28" s="22">
        <v>0.78</v>
      </c>
      <c r="M28" s="22">
        <v>0.89</v>
      </c>
      <c r="N28" s="22"/>
      <c r="O28" s="23">
        <v>0.85</v>
      </c>
      <c r="P28" s="19">
        <f t="shared" si="2"/>
        <v>0.84500000000000008</v>
      </c>
      <c r="Q28" s="20">
        <f t="shared" si="3"/>
        <v>0.59994999999999998</v>
      </c>
    </row>
    <row r="29" spans="1:17" x14ac:dyDescent="0.35">
      <c r="A29" s="4">
        <v>20</v>
      </c>
      <c r="B29" s="10" t="s">
        <v>33</v>
      </c>
      <c r="C29" s="4" t="s">
        <v>1</v>
      </c>
      <c r="D29" s="4">
        <v>1</v>
      </c>
      <c r="E29" s="4">
        <v>1.0900000000000001</v>
      </c>
      <c r="F29" s="4">
        <v>1.01</v>
      </c>
      <c r="G29" s="4">
        <v>0.97</v>
      </c>
      <c r="H29" s="4">
        <v>1.05</v>
      </c>
      <c r="I29" s="5">
        <f t="shared" si="0"/>
        <v>1.03</v>
      </c>
      <c r="J29" s="16">
        <f t="shared" si="1"/>
        <v>0.73130000000000006</v>
      </c>
      <c r="K29" s="22">
        <v>1.19</v>
      </c>
      <c r="L29" s="22">
        <v>1.05</v>
      </c>
      <c r="M29" s="22">
        <v>1.19</v>
      </c>
      <c r="N29" s="22">
        <v>0.99</v>
      </c>
      <c r="O29" s="23">
        <v>1.19</v>
      </c>
      <c r="P29" s="19">
        <f t="shared" si="2"/>
        <v>1.1219999999999999</v>
      </c>
      <c r="Q29" s="20">
        <f t="shared" si="3"/>
        <v>0.79661999999999988</v>
      </c>
    </row>
    <row r="30" spans="1:17" x14ac:dyDescent="0.35">
      <c r="A30" s="4">
        <v>21</v>
      </c>
      <c r="B30" s="10" t="s">
        <v>40</v>
      </c>
      <c r="C30" s="4" t="s">
        <v>1</v>
      </c>
      <c r="D30" s="4">
        <v>1</v>
      </c>
      <c r="E30" s="4">
        <v>3.59</v>
      </c>
      <c r="F30" s="4">
        <v>3.61</v>
      </c>
      <c r="G30" s="4"/>
      <c r="H30" s="4">
        <v>3.59</v>
      </c>
      <c r="I30" s="5">
        <f t="shared" si="0"/>
        <v>3.5966666666666662</v>
      </c>
      <c r="J30" s="16">
        <f t="shared" si="1"/>
        <v>2.553633333333333</v>
      </c>
      <c r="K30" s="22">
        <v>3.75</v>
      </c>
      <c r="L30" s="22"/>
      <c r="M30" s="22">
        <v>3.75</v>
      </c>
      <c r="N30" s="22">
        <v>3.75</v>
      </c>
      <c r="O30" s="23">
        <v>3.75</v>
      </c>
      <c r="P30" s="19">
        <f t="shared" si="2"/>
        <v>3.75</v>
      </c>
      <c r="Q30" s="20">
        <f t="shared" si="3"/>
        <v>2.6624999999999996</v>
      </c>
    </row>
    <row r="31" spans="1:17" x14ac:dyDescent="0.35">
      <c r="A31" s="4">
        <v>22</v>
      </c>
      <c r="B31" s="10" t="s">
        <v>35</v>
      </c>
      <c r="C31" s="4" t="s">
        <v>1</v>
      </c>
      <c r="D31" s="4">
        <v>1</v>
      </c>
      <c r="E31" s="4">
        <v>3.49</v>
      </c>
      <c r="F31" s="4">
        <v>3.34</v>
      </c>
      <c r="G31" s="4">
        <v>3.35</v>
      </c>
      <c r="H31" s="4">
        <v>3.29</v>
      </c>
      <c r="I31" s="5">
        <f t="shared" si="0"/>
        <v>3.3674999999999997</v>
      </c>
      <c r="J31" s="16">
        <f t="shared" si="1"/>
        <v>2.3909249999999997</v>
      </c>
      <c r="K31" s="22">
        <v>3.55</v>
      </c>
      <c r="L31" s="22"/>
      <c r="M31" s="22">
        <v>3.19</v>
      </c>
      <c r="N31" s="22">
        <v>3.45</v>
      </c>
      <c r="O31" s="23">
        <v>3.19</v>
      </c>
      <c r="P31" s="19">
        <f t="shared" si="2"/>
        <v>3.3450000000000002</v>
      </c>
      <c r="Q31" s="20">
        <f t="shared" si="3"/>
        <v>2.3749500000000001</v>
      </c>
    </row>
    <row r="32" spans="1:17" x14ac:dyDescent="0.35">
      <c r="A32" s="4">
        <v>23</v>
      </c>
      <c r="B32" s="10" t="s">
        <v>15</v>
      </c>
      <c r="C32" s="4" t="s">
        <v>1</v>
      </c>
      <c r="D32" s="4">
        <v>1</v>
      </c>
      <c r="E32" s="4">
        <v>0.99</v>
      </c>
      <c r="F32" s="4">
        <v>1.1100000000000001</v>
      </c>
      <c r="G32" s="4">
        <v>1.01</v>
      </c>
      <c r="H32" s="4">
        <v>1.1499999999999999</v>
      </c>
      <c r="I32" s="5">
        <f t="shared" si="0"/>
        <v>1.0649999999999999</v>
      </c>
      <c r="J32" s="16">
        <f t="shared" si="1"/>
        <v>0.75614999999999999</v>
      </c>
      <c r="K32" s="22">
        <v>1.01</v>
      </c>
      <c r="L32" s="22">
        <v>0.98</v>
      </c>
      <c r="M32" s="22">
        <v>1.05</v>
      </c>
      <c r="N32" s="22">
        <v>1.05</v>
      </c>
      <c r="O32" s="23">
        <v>0.99</v>
      </c>
      <c r="P32" s="19">
        <f t="shared" si="2"/>
        <v>1.016</v>
      </c>
      <c r="Q32" s="20">
        <f t="shared" si="3"/>
        <v>0.72136</v>
      </c>
    </row>
    <row r="33" spans="1:17" x14ac:dyDescent="0.35">
      <c r="A33" s="4">
        <v>24</v>
      </c>
      <c r="B33" s="10" t="s">
        <v>17</v>
      </c>
      <c r="C33" s="4" t="s">
        <v>1</v>
      </c>
      <c r="D33" s="4">
        <v>1</v>
      </c>
      <c r="E33" s="4">
        <v>1.39</v>
      </c>
      <c r="F33" s="4">
        <v>1.31</v>
      </c>
      <c r="G33" s="4">
        <v>1.41</v>
      </c>
      <c r="H33" s="4">
        <v>1.55</v>
      </c>
      <c r="I33" s="5">
        <f t="shared" si="0"/>
        <v>1.415</v>
      </c>
      <c r="J33" s="16">
        <f t="shared" si="1"/>
        <v>1.00465</v>
      </c>
      <c r="K33" s="22">
        <v>1.68</v>
      </c>
      <c r="L33" s="22">
        <v>1.62</v>
      </c>
      <c r="M33" s="22"/>
      <c r="N33" s="22">
        <v>1.75</v>
      </c>
      <c r="O33" s="23"/>
      <c r="P33" s="19">
        <f t="shared" si="2"/>
        <v>1.6833333333333333</v>
      </c>
      <c r="Q33" s="20">
        <f t="shared" si="3"/>
        <v>1.1951666666666667</v>
      </c>
    </row>
    <row r="34" spans="1:17" x14ac:dyDescent="0.35">
      <c r="A34" s="4">
        <v>25</v>
      </c>
      <c r="B34" s="10" t="s">
        <v>32</v>
      </c>
      <c r="C34" s="4" t="s">
        <v>1</v>
      </c>
      <c r="D34" s="4">
        <v>1</v>
      </c>
      <c r="E34" s="4">
        <v>2.29</v>
      </c>
      <c r="F34" s="4">
        <v>2.29</v>
      </c>
      <c r="G34" s="4">
        <v>2.74</v>
      </c>
      <c r="H34" s="4">
        <v>2.29</v>
      </c>
      <c r="I34" s="5">
        <f t="shared" si="0"/>
        <v>2.4024999999999999</v>
      </c>
      <c r="J34" s="16">
        <f t="shared" si="1"/>
        <v>1.705775</v>
      </c>
      <c r="K34" s="22">
        <v>2.33</v>
      </c>
      <c r="L34" s="22">
        <v>2.2799999999999998</v>
      </c>
      <c r="M34" s="22">
        <v>2.39</v>
      </c>
      <c r="N34" s="22">
        <v>2.29</v>
      </c>
      <c r="O34" s="23">
        <v>2.29</v>
      </c>
      <c r="P34" s="19">
        <f t="shared" si="2"/>
        <v>2.3159999999999998</v>
      </c>
      <c r="Q34" s="20">
        <f t="shared" si="3"/>
        <v>1.6443599999999998</v>
      </c>
    </row>
    <row r="35" spans="1:17" x14ac:dyDescent="0.35">
      <c r="A35" s="4">
        <v>26</v>
      </c>
      <c r="B35" s="10" t="s">
        <v>29</v>
      </c>
      <c r="C35" s="4" t="s">
        <v>1</v>
      </c>
      <c r="D35" s="4">
        <v>1</v>
      </c>
      <c r="E35" s="4">
        <v>1.35</v>
      </c>
      <c r="F35" s="4">
        <v>1.37</v>
      </c>
      <c r="G35" s="4">
        <v>1.41</v>
      </c>
      <c r="H35" s="4">
        <v>1.39</v>
      </c>
      <c r="I35" s="5">
        <f t="shared" si="0"/>
        <v>1.38</v>
      </c>
      <c r="J35" s="16">
        <f t="shared" si="1"/>
        <v>0.9798</v>
      </c>
      <c r="K35" s="22">
        <v>0.97</v>
      </c>
      <c r="L35" s="22">
        <v>1.1499999999999999</v>
      </c>
      <c r="M35" s="22">
        <v>1.1499999999999999</v>
      </c>
      <c r="N35" s="22">
        <v>1.0900000000000001</v>
      </c>
      <c r="O35" s="23">
        <v>1.19</v>
      </c>
      <c r="P35" s="19">
        <f t="shared" si="2"/>
        <v>1.1100000000000001</v>
      </c>
      <c r="Q35" s="20">
        <f t="shared" si="3"/>
        <v>0.78810000000000002</v>
      </c>
    </row>
    <row r="36" spans="1:17" x14ac:dyDescent="0.35">
      <c r="A36" s="4">
        <v>27</v>
      </c>
      <c r="B36" s="10" t="s">
        <v>41</v>
      </c>
      <c r="C36" s="4" t="s">
        <v>1</v>
      </c>
      <c r="D36" s="4">
        <v>1</v>
      </c>
      <c r="E36" s="4">
        <v>0.99</v>
      </c>
      <c r="F36" s="4">
        <v>1.01</v>
      </c>
      <c r="G36" s="4">
        <v>0.99</v>
      </c>
      <c r="H36" s="4">
        <v>0.99</v>
      </c>
      <c r="I36" s="5">
        <f t="shared" si="0"/>
        <v>0.99500000000000011</v>
      </c>
      <c r="J36" s="16">
        <f t="shared" si="1"/>
        <v>0.70645000000000002</v>
      </c>
      <c r="K36" s="22">
        <v>1.21</v>
      </c>
      <c r="L36" s="22">
        <v>1.19</v>
      </c>
      <c r="M36" s="22">
        <v>1.19</v>
      </c>
      <c r="N36" s="22">
        <v>1.25</v>
      </c>
      <c r="O36" s="23">
        <v>1.19</v>
      </c>
      <c r="P36" s="19">
        <f t="shared" si="2"/>
        <v>1.206</v>
      </c>
      <c r="Q36" s="20">
        <f t="shared" si="3"/>
        <v>0.85625999999999991</v>
      </c>
    </row>
    <row r="37" spans="1:17" x14ac:dyDescent="0.35">
      <c r="A37" s="4">
        <v>28</v>
      </c>
      <c r="B37" s="10" t="s">
        <v>18</v>
      </c>
      <c r="C37" s="4" t="s">
        <v>1</v>
      </c>
      <c r="D37" s="4">
        <v>1</v>
      </c>
      <c r="E37" s="4">
        <v>2.79</v>
      </c>
      <c r="F37" s="4">
        <v>2.59</v>
      </c>
      <c r="G37" s="4">
        <v>2.29</v>
      </c>
      <c r="H37" s="4">
        <v>2.69</v>
      </c>
      <c r="I37" s="5">
        <f t="shared" si="0"/>
        <v>2.59</v>
      </c>
      <c r="J37" s="16">
        <f t="shared" si="1"/>
        <v>1.8389</v>
      </c>
      <c r="K37" s="22">
        <v>2.94</v>
      </c>
      <c r="L37" s="22">
        <v>2.65</v>
      </c>
      <c r="M37" s="22">
        <v>2.75</v>
      </c>
      <c r="N37" s="22">
        <v>2.75</v>
      </c>
      <c r="O37" s="23">
        <v>2.75</v>
      </c>
      <c r="P37" s="19">
        <f t="shared" si="2"/>
        <v>2.7679999999999998</v>
      </c>
      <c r="Q37" s="20">
        <f t="shared" si="3"/>
        <v>1.9652799999999997</v>
      </c>
    </row>
    <row r="38" spans="1:17" x14ac:dyDescent="0.35">
      <c r="A38" s="4">
        <v>29</v>
      </c>
      <c r="B38" s="10" t="s">
        <v>30</v>
      </c>
      <c r="C38" s="4" t="s">
        <v>1</v>
      </c>
      <c r="D38" s="4">
        <v>1</v>
      </c>
      <c r="E38" s="4">
        <v>3.08</v>
      </c>
      <c r="F38" s="4">
        <v>2.63</v>
      </c>
      <c r="G38" s="4">
        <v>2.4900000000000002</v>
      </c>
      <c r="H38" s="4"/>
      <c r="I38" s="5">
        <f>AVERAGE(E38:H38)</f>
        <v>2.7333333333333329</v>
      </c>
      <c r="J38" s="8">
        <f t="shared" si="1"/>
        <v>1.9406666666666665</v>
      </c>
      <c r="K38" s="22">
        <v>3.13</v>
      </c>
      <c r="L38" s="22">
        <v>3.13</v>
      </c>
      <c r="M38" s="22"/>
      <c r="N38" s="22">
        <v>2.99</v>
      </c>
      <c r="O38" s="23">
        <v>3.09</v>
      </c>
      <c r="P38" s="19">
        <f t="shared" si="2"/>
        <v>3.085</v>
      </c>
      <c r="Q38" s="21">
        <f t="shared" si="3"/>
        <v>2.19035</v>
      </c>
    </row>
    <row r="39" spans="1:17" x14ac:dyDescent="0.35">
      <c r="D39" s="3"/>
      <c r="E39" s="3"/>
      <c r="F39" s="3"/>
      <c r="G39" s="3"/>
      <c r="H39" s="3"/>
      <c r="J39" s="9"/>
    </row>
    <row r="40" spans="1:17" x14ac:dyDescent="0.35">
      <c r="B40" s="6" t="s">
        <v>14</v>
      </c>
      <c r="C40" s="7">
        <v>-29</v>
      </c>
      <c r="D40" s="3"/>
      <c r="E40" s="3"/>
      <c r="F40" s="3"/>
      <c r="G40" s="3"/>
      <c r="H40" s="3"/>
    </row>
    <row r="41" spans="1:17" ht="72.5" x14ac:dyDescent="0.35">
      <c r="B41" s="2" t="s">
        <v>23</v>
      </c>
      <c r="C41" s="22">
        <v>0.4</v>
      </c>
      <c r="D41" s="24">
        <v>5.8999999999999997E-2</v>
      </c>
      <c r="E41" s="25"/>
      <c r="F41" s="25"/>
      <c r="G41" s="25"/>
      <c r="H41" s="25"/>
      <c r="I41" s="18">
        <f>C41+C41*D41</f>
        <v>0.42360000000000003</v>
      </c>
      <c r="J41" s="15" t="s">
        <v>62</v>
      </c>
      <c r="L41" s="18">
        <f>320*1.059</f>
        <v>338.88</v>
      </c>
      <c r="M41" s="1" t="s">
        <v>63</v>
      </c>
    </row>
    <row r="42" spans="1:17" x14ac:dyDescent="0.35">
      <c r="B42" s="11"/>
      <c r="D42" s="3"/>
      <c r="E42" s="3"/>
      <c r="F42" s="3"/>
      <c r="G42" s="3"/>
      <c r="H42" s="3"/>
    </row>
    <row r="43" spans="1:17" x14ac:dyDescent="0.35">
      <c r="A43" s="1" t="s">
        <v>36</v>
      </c>
    </row>
    <row r="44" spans="1:17" x14ac:dyDescent="0.35">
      <c r="A44" s="1" t="s">
        <v>21</v>
      </c>
    </row>
    <row r="45" spans="1:17" x14ac:dyDescent="0.35">
      <c r="A45" s="1" t="s">
        <v>22</v>
      </c>
    </row>
    <row r="46" spans="1:17" x14ac:dyDescent="0.35">
      <c r="A46" s="26" t="s">
        <v>24</v>
      </c>
      <c r="B46" s="27"/>
      <c r="C46" s="27"/>
      <c r="D46" s="27"/>
      <c r="E46" s="27"/>
      <c r="F46" s="27"/>
      <c r="G46" s="27"/>
      <c r="H46" s="27"/>
      <c r="I46" s="27"/>
      <c r="J46" s="27"/>
      <c r="K46" s="27"/>
      <c r="L46" s="27"/>
      <c r="M46" s="27"/>
      <c r="N46" s="27"/>
      <c r="O46" s="27"/>
    </row>
    <row r="47" spans="1:17" x14ac:dyDescent="0.35">
      <c r="A47" s="27"/>
      <c r="B47" s="27"/>
      <c r="C47" s="27"/>
      <c r="D47" s="27"/>
      <c r="E47" s="27"/>
      <c r="F47" s="27"/>
      <c r="G47" s="27"/>
      <c r="H47" s="27"/>
      <c r="I47" s="27"/>
      <c r="J47" s="27"/>
      <c r="K47" s="27"/>
      <c r="L47" s="27"/>
      <c r="M47" s="27"/>
      <c r="N47" s="27"/>
      <c r="O47" s="27"/>
    </row>
    <row r="48" spans="1:17" x14ac:dyDescent="0.35">
      <c r="A48" s="26" t="s">
        <v>50</v>
      </c>
      <c r="B48" s="27"/>
      <c r="C48" s="27"/>
      <c r="D48" s="27"/>
      <c r="E48" s="27"/>
      <c r="F48" s="27"/>
      <c r="G48" s="27"/>
      <c r="H48" s="27"/>
      <c r="I48" s="27"/>
      <c r="J48" s="27"/>
      <c r="K48" s="27"/>
      <c r="L48" s="27"/>
      <c r="M48" s="27"/>
      <c r="N48" s="27"/>
      <c r="O48" s="27"/>
    </row>
    <row r="49" spans="1:15" x14ac:dyDescent="0.35">
      <c r="A49" s="27"/>
      <c r="B49" s="27"/>
      <c r="C49" s="27"/>
      <c r="D49" s="27"/>
      <c r="E49" s="27"/>
      <c r="F49" s="27"/>
      <c r="G49" s="27"/>
      <c r="H49" s="27"/>
      <c r="I49" s="27"/>
      <c r="J49" s="27"/>
      <c r="K49" s="27"/>
      <c r="L49" s="27"/>
      <c r="M49" s="27"/>
      <c r="N49" s="27"/>
      <c r="O49" s="27"/>
    </row>
    <row r="50" spans="1:15" ht="18.649999999999999" customHeight="1" x14ac:dyDescent="0.35">
      <c r="A50" s="27"/>
      <c r="B50" s="27"/>
      <c r="C50" s="27"/>
      <c r="D50" s="27"/>
      <c r="E50" s="27"/>
      <c r="F50" s="27"/>
      <c r="G50" s="27"/>
      <c r="H50" s="27"/>
      <c r="I50" s="27"/>
      <c r="J50" s="27"/>
      <c r="K50" s="27"/>
      <c r="L50" s="27"/>
      <c r="M50" s="27"/>
      <c r="N50" s="27"/>
      <c r="O50" s="27"/>
    </row>
    <row r="51" spans="1:15" ht="12.75" customHeight="1" x14ac:dyDescent="0.35">
      <c r="A51" s="27"/>
      <c r="B51" s="27"/>
      <c r="C51" s="27"/>
      <c r="D51" s="27"/>
      <c r="E51" s="27"/>
      <c r="F51" s="27"/>
      <c r="G51" s="27"/>
      <c r="H51" s="27"/>
      <c r="I51" s="27"/>
      <c r="J51" s="27"/>
      <c r="K51" s="27"/>
      <c r="L51" s="27"/>
      <c r="M51" s="27"/>
      <c r="N51" s="27"/>
      <c r="O51" s="27"/>
    </row>
    <row r="52" spans="1:15" x14ac:dyDescent="0.35">
      <c r="A52" s="1" t="s">
        <v>25</v>
      </c>
    </row>
    <row r="53" spans="1:15" ht="15" customHeight="1" x14ac:dyDescent="0.35"/>
  </sheetData>
  <mergeCells count="7">
    <mergeCell ref="A48:O51"/>
    <mergeCell ref="A46:O47"/>
    <mergeCell ref="A3:B3"/>
    <mergeCell ref="A4:B4"/>
    <mergeCell ref="A6:B6"/>
    <mergeCell ref="A7:B7"/>
    <mergeCell ref="K8:P8"/>
  </mergeCells>
  <pageMargins left="0.70866141732283472" right="0.70866141732283472" top="0.74803149606299213" bottom="0.74803149606299213" header="0.31496062992125984" footer="0.31496062992125984"/>
  <pageSetup paperSize="9" scale="73" fitToHeight="0" orientation="landscape" r:id="rId1"/>
  <headerFooter>
    <oddFooter>&amp;C&amp;9&amp;P/&amp;N</oddFooter>
  </headerFooter>
  <ignoredErrors>
    <ignoredError sqref="I10:I22 I23:I24 I25:I3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4" workbookViewId="0">
      <selection activeCell="B21" sqref="B21:B22"/>
    </sheetView>
  </sheetViews>
  <sheetFormatPr defaultColWidth="8.81640625" defaultRowHeight="14.5" x14ac:dyDescent="0.35"/>
  <sheetData>
    <row r="1" spans="1:1" x14ac:dyDescent="0.35">
      <c r="A1" t="s">
        <v>19</v>
      </c>
    </row>
    <row r="2" spans="1:1" x14ac:dyDescent="0.35">
      <c r="A2"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573a5d-10e4-4724-a6b0-f07fd5e60675"/>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A388D-EFE4-4AE7-AA23-1BD532361C29}">
  <ds:schemaRefs>
    <ds:schemaRef ds:uri="d5573a5d-10e4-4724-a6b0-f07fd5e60675"/>
    <ds:schemaRef ds:uri="http://schemas.microsoft.com/office/2006/documentManagement/types"/>
    <ds:schemaRef ds:uri="http://purl.org/dc/elements/1.1/"/>
    <ds:schemaRef ds:uri="http://purl.org/dc/terms/"/>
    <ds:schemaRef ds:uri="http://purl.org/dc/dcmitype/"/>
    <ds:schemaRef ds:uri="http://schemas.microsoft.com/office/2006/metadata/properties"/>
    <ds:schemaRef ds:uri="dc4eddb5-893d-46fb-9a13-cb0b8602c7d4"/>
    <ds:schemaRef ds:uri="http://www.w3.org/XML/1998/namespace"/>
    <ds:schemaRef ds:uri="http://schemas.microsoft.com/office/infopath/2007/PartnerControls"/>
    <ds:schemaRef ds:uri="http://schemas.openxmlformats.org/package/2006/metadata/core-properties"/>
    <ds:schemaRef ds:uri="http://schemas.microsoft.com/sharepoint/v4"/>
  </ds:schemaRefs>
</ds:datastoreItem>
</file>

<file path=customXml/itemProps2.xml><?xml version="1.0" encoding="utf-8"?>
<ds:datastoreItem xmlns:ds="http://schemas.openxmlformats.org/officeDocument/2006/customXml" ds:itemID="{B4137A3C-B924-40DF-B66D-B10BCD749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D25634-920A-4966-AE75-3CC568AC59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Pakkumuse vorm</vt: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Pakkumuse vorm_Tapa_Osa 2_hinnad 2026</dc:title>
  <dc:creator>Indrek Väärtnõu</dc:creator>
  <cp:lastModifiedBy>Anu Arukaev</cp:lastModifiedBy>
  <cp:lastPrinted>2026-02-20T07:24:03Z</cp:lastPrinted>
  <dcterms:created xsi:type="dcterms:W3CDTF">2020-05-05T06:06:37Z</dcterms:created>
  <dcterms:modified xsi:type="dcterms:W3CDTF">2026-02-26T07:12:16Z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